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8_{B6A095E4-1754-4551-90E7-B01ADD2879E8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G8" i="1" l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<sst xmlns="http://schemas.openxmlformats.org/spreadsheetml/2006/main" count="65" uniqueCount="54">
  <si>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</si>
  <si>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</si>
  <si>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</si>
  <si>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</si>
  <si>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</si>
  <si>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</si>
  <si>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</si>
  <si>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</si>
  <si>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</si>
  <si>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</si>
  <si>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</si>
  <si>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</si>
  <si>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</si>
  <si>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</si>
  <si>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</si>
  <si>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</si>
  <si>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</si>
  <si>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</si>
  <si>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</si>
  <si>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</si>
  <si>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</si>
  <si>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</si>
  <si>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</si>
  <si>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</si>
  <si>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</si>
  <si>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</si>
  <si>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</si>
  <si>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</si>
  <si>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</si>
  <si>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</si>
  <si>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</si>
  <si>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</si>
  <si>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</si>
  <si>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</si>
  <si>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</si>
  <si>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</si>
  <si>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AUD/USD</t>
    <phoneticPr fontId="1"/>
  </si>
  <si>
    <t>1H足</t>
    <rPh sb="2" eb="3">
      <t>アシ</t>
    </rPh>
    <phoneticPr fontId="1"/>
  </si>
  <si>
    <t>1/1.16</t>
    <phoneticPr fontId="1"/>
  </si>
  <si>
    <t>No,1</t>
    <phoneticPr fontId="1"/>
  </si>
  <si>
    <t>No.2</t>
    <phoneticPr fontId="1"/>
  </si>
  <si>
    <t>No.3</t>
    <phoneticPr fontId="1"/>
  </si>
  <si>
    <t>No.4</t>
    <phoneticPr fontId="1"/>
  </si>
  <si>
    <t>no.5</t>
    <phoneticPr fontId="1"/>
  </si>
  <si>
    <t>No.6</t>
    <phoneticPr fontId="1"/>
  </si>
  <si>
    <t>No.7</t>
    <phoneticPr fontId="1"/>
  </si>
  <si>
    <t>No.8</t>
    <phoneticPr fontId="1"/>
  </si>
  <si>
    <t>メモ</t>
    <phoneticPr fontId="1"/>
  </si>
  <si>
    <t>1日足ではダウントレンドだった</t>
    <rPh sb="1" eb="2">
      <t>ニチ</t>
    </rPh>
    <rPh sb="2" eb="3">
      <t>アシ</t>
    </rPh>
    <phoneticPr fontId="1"/>
  </si>
  <si>
    <t>No.9</t>
    <phoneticPr fontId="1"/>
  </si>
  <si>
    <t>No.10</t>
    <phoneticPr fontId="1"/>
  </si>
  <si>
    <t>No.11</t>
    <phoneticPr fontId="1"/>
  </si>
  <si>
    <t>場所によって、利少損大になる部分が出てくるのですが、
0.618という数値をリミットにしているので仕方ない部分でしょうか？
よろしくお願いします。</t>
    <rPh sb="0" eb="2">
      <t>バショ</t>
    </rPh>
    <rPh sb="7" eb="8">
      <t>トシ</t>
    </rPh>
    <rPh sb="8" eb="9">
      <t>ショウ</t>
    </rPh>
    <rPh sb="9" eb="10">
      <t>ソン</t>
    </rPh>
    <rPh sb="10" eb="11">
      <t>ダイ</t>
    </rPh>
    <rPh sb="14" eb="16">
      <t>ブブン</t>
    </rPh>
    <rPh sb="17" eb="18">
      <t>デ</t>
    </rPh>
    <rPh sb="35" eb="37">
      <t>スウチ</t>
    </rPh>
    <rPh sb="49" eb="51">
      <t>シカタ</t>
    </rPh>
    <rPh sb="53" eb="55">
      <t>ブブン</t>
    </rPh>
    <rPh sb="68" eb="69">
      <t>ネガ</t>
    </rPh>
    <phoneticPr fontId="1"/>
  </si>
  <si>
    <t>デモトレへ移行する</t>
    <rPh sb="5" eb="7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</si>
</sst>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7" fontId="10" fillId="0" borderId="0" xfId="2" applyNumberForma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11" Type="http://schemas.openxmlformats.org/officeDocument/2006/relationships/image" Target="../media/image11.tmp"/><Relationship Id="rId5" Type="http://schemas.openxmlformats.org/officeDocument/2006/relationships/image" Target="../media/image5.tmp"/><Relationship Id="rId10" Type="http://schemas.openxmlformats.org/officeDocument/2006/relationships/image" Target="../media/image10.tmp"/><Relationship Id="rId4" Type="http://schemas.openxmlformats.org/officeDocument/2006/relationships/image" Target="../media/image4.tmp"/><Relationship Id="rId9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91440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107156</xdr:rowOff>
    </xdr:from>
    <xdr:to>
      <xdr:col>21</xdr:col>
      <xdr:colOff>363092</xdr:colOff>
      <xdr:row>40</xdr:row>
      <xdr:rowOff>57747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9D9BD27A-C8C5-4478-BBE4-A3E2CE064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812"/>
          <a:ext cx="13174217" cy="69043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21</xdr:col>
      <xdr:colOff>399291</xdr:colOff>
      <xdr:row>82</xdr:row>
      <xdr:rowOff>174419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4E66A8C-E35F-41AE-9C84-0DC3869F8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39125"/>
          <a:ext cx="13221846" cy="6782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21</xdr:col>
      <xdr:colOff>361186</xdr:colOff>
      <xdr:row>123</xdr:row>
      <xdr:rowOff>78669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28C3F86-E63E-4DBA-84ED-FD46C486D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11500"/>
          <a:ext cx="13168501" cy="6508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21</xdr:col>
      <xdr:colOff>437393</xdr:colOff>
      <xdr:row>165</xdr:row>
      <xdr:rowOff>98704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5D3AA7B8-DC59-41B5-9C38-53CD94929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55250"/>
          <a:ext cx="13244708" cy="68890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21</xdr:col>
      <xdr:colOff>399289</xdr:colOff>
      <xdr:row>206</xdr:row>
      <xdr:rowOff>132506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9ECF0FE-A5CB-4E70-B1F0-457DE7797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56188"/>
          <a:ext cx="13206604" cy="6744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21</xdr:col>
      <xdr:colOff>403101</xdr:colOff>
      <xdr:row>249</xdr:row>
      <xdr:rowOff>127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F830B5F8-09FF-4A90-99EC-CE817EAC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78531"/>
          <a:ext cx="13221846" cy="69652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21</xdr:col>
      <xdr:colOff>361186</xdr:colOff>
      <xdr:row>292</xdr:row>
      <xdr:rowOff>15368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8C5E1D24-42E5-4C90-8834-B450488A9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58063"/>
          <a:ext cx="13168501" cy="69729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21</xdr:col>
      <xdr:colOff>403101</xdr:colOff>
      <xdr:row>337</xdr:row>
      <xdr:rowOff>20591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2AF9B347-A2C1-46F7-9879-FD48DCD2A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673375"/>
          <a:ext cx="13221846" cy="67976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21</xdr:col>
      <xdr:colOff>418341</xdr:colOff>
      <xdr:row>379</xdr:row>
      <xdr:rowOff>3446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9F7CDE4D-E887-47C8-9112-2B3653A1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74313"/>
          <a:ext cx="13229466" cy="67900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21</xdr:col>
      <xdr:colOff>437393</xdr:colOff>
      <xdr:row>422</xdr:row>
      <xdr:rowOff>19180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43E31C7C-3F4C-4C27-B92E-51A47476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75250"/>
          <a:ext cx="13252328" cy="69881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21</xdr:col>
      <xdr:colOff>403100</xdr:colOff>
      <xdr:row>464</xdr:row>
      <xdr:rowOff>26307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AF1C0CC0-680E-4E3B-9289-E9FCA5A6B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54781"/>
          <a:ext cx="13214225" cy="681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26" sqref="G2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37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29</v>
      </c>
      <c r="D7" s="13">
        <v>0.61799999999999999</v>
      </c>
      <c r="E7" s="14"/>
      <c r="F7" s="15"/>
      <c r="G7" s="13">
        <v>0.61799999999999999</v>
      </c>
      <c r="H7" s="14"/>
      <c r="I7" s="15"/>
      <c r="J7" s="13"/>
      <c r="K7" s="14"/>
      <c r="L7" s="15"/>
      <c r="M7" s="13"/>
      <c r="N7" s="14"/>
      <c r="O7" s="15"/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/>
      <c r="I8" s="21"/>
      <c r="J8" s="88" t="s">
        <v>23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43535</v>
      </c>
      <c r="C9" s="50">
        <v>1</v>
      </c>
      <c r="D9" s="54">
        <v>0.61799999999999999</v>
      </c>
      <c r="E9" s="55"/>
      <c r="F9" s="56"/>
      <c r="G9" s="22">
        <f>IF(D9="","",G8+M9)</f>
        <v>101854</v>
      </c>
      <c r="H9" s="22" t="str">
        <f t="shared" ref="H9" si="0">IF(E9="","",H8+N9)</f>
        <v/>
      </c>
      <c r="I9" s="22" t="str">
        <f t="shared" ref="I9" si="1">IF(F9="","",I8+O9)</f>
        <v/>
      </c>
      <c r="J9" s="41">
        <f>IF(G8="","",G8*0.03)</f>
        <v>3000</v>
      </c>
      <c r="K9" s="42" t="str">
        <f>IF(H8="","",H8*0.03)</f>
        <v/>
      </c>
      <c r="L9" s="43" t="str">
        <f>IF(I8="","",I8*0.03)</f>
        <v/>
      </c>
      <c r="M9" s="41">
        <f>IF(D9="","",J9*D9)</f>
        <v>1854</v>
      </c>
      <c r="N9" s="42" t="str">
        <f>IF(E9="","",K9*E9)</f>
        <v/>
      </c>
      <c r="O9" s="43" t="str">
        <f>IF(F9="","",L9*F9)</f>
        <v/>
      </c>
      <c r="P9" s="40" t="s">
        <v>38</v>
      </c>
      <c r="Q9" s="40"/>
      <c r="R9" s="40"/>
    </row>
    <row r="10" spans="1:18" x14ac:dyDescent="0.45">
      <c r="A10" s="9">
        <v>2</v>
      </c>
      <c r="B10" s="5">
        <v>43585</v>
      </c>
      <c r="C10" s="47">
        <v>1</v>
      </c>
      <c r="D10" s="57">
        <v>-1</v>
      </c>
      <c r="E10" s="58"/>
      <c r="F10" s="59"/>
      <c r="G10" s="22">
        <f t="shared" ref="G10:G42" si="2">IF(D10="","",G9+M10)</f>
        <v>98798.38</v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3055.62</v>
      </c>
      <c r="K10" s="45" t="str">
        <f t="shared" ref="K10:K12" si="6">IF(H9="","",H9*0.03)</f>
        <v/>
      </c>
      <c r="L10" s="46" t="str">
        <f t="shared" ref="L10:L12" si="7">IF(I9="","",I9*0.03)</f>
        <v/>
      </c>
      <c r="M10" s="44">
        <f t="shared" ref="M10:M12" si="8">IF(D10="","",J10*D10)</f>
        <v>-3055.62</v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45">
      <c r="A11" s="9">
        <v>3</v>
      </c>
      <c r="B11" s="5">
        <v>43621</v>
      </c>
      <c r="C11" s="47">
        <v>2</v>
      </c>
      <c r="D11" s="57">
        <v>0.61799999999999999</v>
      </c>
      <c r="E11" s="58"/>
      <c r="F11" s="80"/>
      <c r="G11" s="22">
        <f t="shared" si="2"/>
        <v>100630.10196520001</v>
      </c>
      <c r="H11" s="22" t="str">
        <f t="shared" si="3"/>
        <v/>
      </c>
      <c r="I11" s="22" t="str">
        <f t="shared" si="4"/>
        <v/>
      </c>
      <c r="J11" s="44">
        <f t="shared" si="5"/>
        <v>2963.9513999999999</v>
      </c>
      <c r="K11" s="45" t="str">
        <f t="shared" si="6"/>
        <v/>
      </c>
      <c r="L11" s="46" t="str">
        <f t="shared" si="7"/>
        <v/>
      </c>
      <c r="M11" s="44">
        <f t="shared" si="8"/>
        <v>1831.7219651999999</v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5">
      <c r="A12" s="9">
        <v>4</v>
      </c>
      <c r="B12" s="5">
        <v>43635</v>
      </c>
      <c r="C12" s="47">
        <v>1</v>
      </c>
      <c r="D12" s="57">
        <v>0.61799999999999999</v>
      </c>
      <c r="E12" s="58"/>
      <c r="F12" s="59"/>
      <c r="G12" s="22">
        <f t="shared" si="2"/>
        <v>102495.78405563482</v>
      </c>
      <c r="H12" s="22" t="str">
        <f t="shared" si="3"/>
        <v/>
      </c>
      <c r="I12" s="22" t="str">
        <f t="shared" si="4"/>
        <v/>
      </c>
      <c r="J12" s="44">
        <f t="shared" si="5"/>
        <v>3018.9030589560002</v>
      </c>
      <c r="K12" s="45" t="str">
        <f t="shared" si="6"/>
        <v/>
      </c>
      <c r="L12" s="46" t="str">
        <f t="shared" si="7"/>
        <v/>
      </c>
      <c r="M12" s="44">
        <f t="shared" si="8"/>
        <v>1865.6820904348081</v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5">
      <c r="A13" s="9">
        <v>5</v>
      </c>
      <c r="B13" s="5">
        <v>43509</v>
      </c>
      <c r="C13" s="47">
        <v>1</v>
      </c>
      <c r="D13" s="57">
        <v>0.61799999999999999</v>
      </c>
      <c r="E13" s="58"/>
      <c r="F13" s="80"/>
      <c r="G13" s="22">
        <f t="shared" si="2"/>
        <v>104396.0558920263</v>
      </c>
      <c r="H13" s="22" t="str">
        <f t="shared" si="3"/>
        <v/>
      </c>
      <c r="I13" s="22" t="str">
        <f t="shared" si="4"/>
        <v/>
      </c>
      <c r="J13" s="44">
        <f t="shared" ref="J13:J58" si="11">IF(G12="","",G12*0.03)</f>
        <v>3074.8735216690447</v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>
        <f t="shared" ref="M13:M58" si="14">IF(D13="","",J13*D13)</f>
        <v>1900.2718363914696</v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>
        <v>43662</v>
      </c>
      <c r="C14" s="47">
        <v>2</v>
      </c>
      <c r="D14" s="57">
        <v>-1</v>
      </c>
      <c r="E14" s="58"/>
      <c r="F14" s="59"/>
      <c r="G14" s="22">
        <f t="shared" si="2"/>
        <v>101264.17421526551</v>
      </c>
      <c r="H14" s="22" t="str">
        <f t="shared" si="3"/>
        <v/>
      </c>
      <c r="I14" s="22" t="str">
        <f t="shared" si="4"/>
        <v/>
      </c>
      <c r="J14" s="44">
        <f t="shared" si="11"/>
        <v>3131.8816767607887</v>
      </c>
      <c r="K14" s="45" t="str">
        <f t="shared" si="12"/>
        <v/>
      </c>
      <c r="L14" s="46" t="str">
        <f t="shared" si="13"/>
        <v/>
      </c>
      <c r="M14" s="44">
        <f t="shared" si="14"/>
        <v>-3131.8816767607887</v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>
        <v>43635</v>
      </c>
      <c r="C15" s="47">
        <v>1</v>
      </c>
      <c r="D15" s="57">
        <v>-1</v>
      </c>
      <c r="E15" s="58"/>
      <c r="F15" s="59"/>
      <c r="G15" s="22">
        <f t="shared" si="2"/>
        <v>98226.248988807536</v>
      </c>
      <c r="H15" s="22" t="str">
        <f t="shared" si="3"/>
        <v/>
      </c>
      <c r="I15" s="22" t="str">
        <f t="shared" si="4"/>
        <v/>
      </c>
      <c r="J15" s="44">
        <f t="shared" si="11"/>
        <v>3037.925226457965</v>
      </c>
      <c r="K15" s="45" t="str">
        <f t="shared" si="12"/>
        <v/>
      </c>
      <c r="L15" s="46" t="str">
        <f t="shared" si="13"/>
        <v/>
      </c>
      <c r="M15" s="44">
        <f t="shared" si="14"/>
        <v>-3037.925226457965</v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>
        <v>43647</v>
      </c>
      <c r="C16" s="47">
        <v>2</v>
      </c>
      <c r="D16" s="57">
        <v>-1</v>
      </c>
      <c r="E16" s="58"/>
      <c r="F16" s="59"/>
      <c r="G16" s="22">
        <f t="shared" si="2"/>
        <v>95279.461519143311</v>
      </c>
      <c r="H16" s="22" t="str">
        <f t="shared" si="3"/>
        <v/>
      </c>
      <c r="I16" s="22" t="str">
        <f t="shared" si="4"/>
        <v/>
      </c>
      <c r="J16" s="44">
        <f t="shared" si="11"/>
        <v>2946.7874696642261</v>
      </c>
      <c r="K16" s="45" t="str">
        <f t="shared" si="12"/>
        <v/>
      </c>
      <c r="L16" s="46" t="str">
        <f t="shared" si="13"/>
        <v/>
      </c>
      <c r="M16" s="44">
        <f t="shared" si="14"/>
        <v>-2946.7874696642261</v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>
        <v>43689</v>
      </c>
      <c r="C17" s="47">
        <v>2</v>
      </c>
      <c r="D17" s="57">
        <v>0.61799999999999999</v>
      </c>
      <c r="E17" s="58"/>
      <c r="F17" s="59"/>
      <c r="G17" s="22">
        <f t="shared" si="2"/>
        <v>97045.942735708231</v>
      </c>
      <c r="H17" s="22" t="str">
        <f t="shared" si="3"/>
        <v/>
      </c>
      <c r="I17" s="22" t="str">
        <f t="shared" si="4"/>
        <v/>
      </c>
      <c r="J17" s="44">
        <f t="shared" si="11"/>
        <v>2858.3838455742994</v>
      </c>
      <c r="K17" s="45" t="str">
        <f t="shared" si="12"/>
        <v/>
      </c>
      <c r="L17" s="46" t="str">
        <f t="shared" si="13"/>
        <v/>
      </c>
      <c r="M17" s="44">
        <f t="shared" si="14"/>
        <v>1766.4812165649171</v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>
        <v>43726</v>
      </c>
      <c r="C18" s="47">
        <v>2</v>
      </c>
      <c r="D18" s="57">
        <v>0.61799999999999999</v>
      </c>
      <c r="E18" s="58"/>
      <c r="F18" s="59"/>
      <c r="G18" s="22">
        <f t="shared" si="2"/>
        <v>98845.174514028258</v>
      </c>
      <c r="H18" s="22" t="str">
        <f t="shared" si="3"/>
        <v/>
      </c>
      <c r="I18" s="22" t="str">
        <f t="shared" si="4"/>
        <v/>
      </c>
      <c r="J18" s="44">
        <f t="shared" si="11"/>
        <v>2911.3782820712468</v>
      </c>
      <c r="K18" s="45" t="str">
        <f t="shared" si="12"/>
        <v/>
      </c>
      <c r="L18" s="46" t="str">
        <f t="shared" si="13"/>
        <v/>
      </c>
      <c r="M18" s="44">
        <f t="shared" si="14"/>
        <v>1799.2317783200306</v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>
        <v>43853</v>
      </c>
      <c r="C19" s="47">
        <v>1</v>
      </c>
      <c r="D19" s="57">
        <v>0.61799999999999999</v>
      </c>
      <c r="E19" s="58"/>
      <c r="F19" s="59"/>
      <c r="G19" s="22">
        <f t="shared" si="2"/>
        <v>100677.76404951834</v>
      </c>
      <c r="H19" s="22" t="str">
        <f t="shared" si="3"/>
        <v/>
      </c>
      <c r="I19" s="22" t="str">
        <f t="shared" si="4"/>
        <v/>
      </c>
      <c r="J19" s="44">
        <f t="shared" si="11"/>
        <v>2965.3552354208477</v>
      </c>
      <c r="K19" s="45" t="str">
        <f t="shared" si="12"/>
        <v/>
      </c>
      <c r="L19" s="46" t="str">
        <f t="shared" si="13"/>
        <v/>
      </c>
      <c r="M19" s="44">
        <f t="shared" si="14"/>
        <v>1832.5895354900838</v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>
        <f t="shared" si="11"/>
        <v>3020.3329214855503</v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100677.76404951833</v>
      </c>
      <c r="H59" s="71">
        <f>N59+H8</f>
        <v>0</v>
      </c>
      <c r="I59" s="72">
        <f>O59+I8</f>
        <v>0</v>
      </c>
      <c r="J59" s="67" t="s">
        <v>31</v>
      </c>
      <c r="K59" s="68">
        <f>B58-B9</f>
        <v>-43535</v>
      </c>
      <c r="L59" s="69" t="s">
        <v>32</v>
      </c>
      <c r="M59" s="81">
        <f>SUM(M9:M58)</f>
        <v>677.76404951832933</v>
      </c>
      <c r="N59" s="82">
        <f>SUM(N9:N58)</f>
        <v>0</v>
      </c>
      <c r="O59" s="83">
        <f>SUM(O9:O58)</f>
        <v>0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4</v>
      </c>
      <c r="E60" s="7">
        <f>COUNTIF(E9:E58,-1)</f>
        <v>0</v>
      </c>
      <c r="F60" s="8">
        <f>COUNTIF(F9:F58,-1)</f>
        <v>0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1.0067776404951834</v>
      </c>
      <c r="H61" s="77" t="e">
        <f t="shared" ref="H61" si="21">H59/H8</f>
        <v>#DIV/0!</v>
      </c>
      <c r="I61" s="78" t="e">
        <f>I59/I8</f>
        <v>#DIV/0!</v>
      </c>
      <c r="J61" s="65">
        <f>(G61-100%)*30/K59</f>
        <v>-4.6704769692316764E-6</v>
      </c>
      <c r="K61" s="65" t="e">
        <f>(H61-100%)*30/K59</f>
        <v>#DIV/0!</v>
      </c>
      <c r="L61" s="66" t="e">
        <f>(I61-100%)*30/K59</f>
        <v>#DIV/0!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0</v>
      </c>
      <c r="E62" s="74" t="e">
        <f t="shared" si="22"/>
        <v>#DIV/0!</v>
      </c>
      <c r="F62" s="75" t="e">
        <f>F59/(F59+F60+F61)</f>
        <v>#DIV/0!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W426"/>
  <sheetViews>
    <sheetView topLeftCell="A430" zoomScale="80" zoomScaleNormal="80" workbookViewId="0">
      <selection activeCell="AB423" sqref="AB423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1" spans="1:1" ht="23.4" x14ac:dyDescent="0.45">
      <c r="A1" s="98" t="s">
        <v>39</v>
      </c>
    </row>
    <row r="43" spans="1:1" ht="21" x14ac:dyDescent="0.45">
      <c r="A43" s="99" t="s">
        <v>40</v>
      </c>
    </row>
    <row r="86" spans="1:1" ht="19.2" x14ac:dyDescent="0.45">
      <c r="A86" s="100" t="s">
        <v>41</v>
      </c>
    </row>
    <row r="126" spans="1:1" x14ac:dyDescent="0.45">
      <c r="A126" s="53" t="s">
        <v>42</v>
      </c>
    </row>
    <row r="168" spans="1:1" x14ac:dyDescent="0.45">
      <c r="A168" s="53" t="s">
        <v>43</v>
      </c>
    </row>
    <row r="209" spans="1:1" x14ac:dyDescent="0.45">
      <c r="A209" s="53" t="s">
        <v>44</v>
      </c>
    </row>
    <row r="252" spans="1:1" x14ac:dyDescent="0.45">
      <c r="A252" s="53" t="s">
        <v>45</v>
      </c>
    </row>
    <row r="295" spans="1:2" x14ac:dyDescent="0.45">
      <c r="A295" s="53" t="s">
        <v>47</v>
      </c>
      <c r="B295" s="52" t="s">
        <v>48</v>
      </c>
    </row>
    <row r="298" spans="1:2" x14ac:dyDescent="0.45">
      <c r="A298" s="53" t="s">
        <v>46</v>
      </c>
    </row>
    <row r="340" spans="1:1" x14ac:dyDescent="0.45">
      <c r="A340" s="53" t="s">
        <v>49</v>
      </c>
    </row>
    <row r="382" spans="1:1" x14ac:dyDescent="0.45">
      <c r="A382" s="53" t="s">
        <v>50</v>
      </c>
    </row>
    <row r="425" spans="1:23" x14ac:dyDescent="0.45">
      <c r="A425" s="53" t="s">
        <v>51</v>
      </c>
    </row>
    <row r="426" spans="1:23" x14ac:dyDescent="0.45">
      <c r="W426" s="101">
        <v>7.0312499999999987E-4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topLeftCell="A9" zoomScale="145" zoomScaleSheetLayoutView="100" workbookViewId="0">
      <selection activeCell="A22" sqref="A22:J2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27</v>
      </c>
    </row>
    <row r="12" spans="1:10" x14ac:dyDescent="0.45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28</v>
      </c>
    </row>
    <row r="22" spans="1:10" x14ac:dyDescent="0.45">
      <c r="A22" s="96" t="s">
        <v>53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81802</cp:lastModifiedBy>
  <dcterms:created xsi:type="dcterms:W3CDTF">2020-09-18T03:10:57Z</dcterms:created>
  <dcterms:modified xsi:type="dcterms:W3CDTF">2021-11-24T00:28:27Z</dcterms:modified>
</cp:coreProperties>
</file>